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29" i="1" l="1"/>
  <c r="E29" i="1"/>
  <c r="D29" i="1"/>
  <c r="J27" i="1"/>
  <c r="L26" i="1"/>
  <c r="K26" i="1"/>
  <c r="J26" i="1"/>
  <c r="I26" i="1"/>
  <c r="H26" i="1"/>
  <c r="G26" i="1"/>
  <c r="F26" i="1"/>
  <c r="E26" i="1"/>
  <c r="J24" i="1"/>
  <c r="D24" i="1"/>
  <c r="J23" i="1"/>
  <c r="J20" i="1"/>
  <c r="J18" i="1"/>
  <c r="J17" i="1"/>
  <c r="D17" i="1"/>
  <c r="D26" i="1" s="1"/>
  <c r="J16" i="1"/>
  <c r="J15" i="1"/>
  <c r="J14" i="1"/>
  <c r="J13" i="1"/>
  <c r="J12" i="1"/>
  <c r="J11" i="1"/>
  <c r="J10" i="1"/>
  <c r="J9" i="1"/>
  <c r="J8" i="1"/>
  <c r="K7" i="1"/>
  <c r="J7" i="1"/>
</calcChain>
</file>

<file path=xl/sharedStrings.xml><?xml version="1.0" encoding="utf-8"?>
<sst xmlns="http://schemas.openxmlformats.org/spreadsheetml/2006/main" count="41" uniqueCount="41">
  <si>
    <t>अमरावती महानगरपालिका,अमरावती
सन २०२२-२३ चा सुधारीत व सन २०२३-२४ चा अर्थसंकल्‍पीय अंदाज (महसुली जमा) भाग-१</t>
  </si>
  <si>
    <t>अ.क्रं</t>
  </si>
  <si>
    <t>लेखाशिर्षाचा तपशिल</t>
  </si>
  <si>
    <t>लेखा शिर्ष   क्रमांक</t>
  </si>
  <si>
    <t>2019-2020</t>
  </si>
  <si>
    <t>2020-2021</t>
  </si>
  <si>
    <t>2021-2022</t>
  </si>
  <si>
    <t>सुधारीत अंदाज 2022-2023</t>
  </si>
  <si>
    <r>
      <t xml:space="preserve">सन </t>
    </r>
    <r>
      <rPr>
        <sz val="16"/>
        <rFont val="Arial Unicode MS"/>
        <family val="2"/>
      </rPr>
      <t>2023-24 करीता मा. प्रशासक व आयुक्त. अमरावती मनपा यांनी शिफारस केलेला.</t>
    </r>
  </si>
  <si>
    <t>शेरा</t>
  </si>
  <si>
    <t>मुळ अंदाज</t>
  </si>
  <si>
    <t>2022-2023 
आठ महिन्यातील 
प्रत्यक्ष जमा रकम</t>
  </si>
  <si>
    <t>डिसें.2022 ते मार्च 2023  या 
चार महिन्यातील 
संभाव्य  जमा रकम</t>
  </si>
  <si>
    <t>सन 2022-2023   एकुण</t>
  </si>
  <si>
    <t>2022-2023</t>
  </si>
  <si>
    <t xml:space="preserve">प्रारंभीक शिल्लक </t>
  </si>
  <si>
    <t>अ) म.न.पा. दर व कर</t>
  </si>
  <si>
    <t xml:space="preserve"> </t>
  </si>
  <si>
    <t>इमारतीवरील कर</t>
  </si>
  <si>
    <t>पथकर</t>
  </si>
  <si>
    <t>अग्नि कर (कर +ससंनर)</t>
  </si>
  <si>
    <t>वृक्ष उपकर</t>
  </si>
  <si>
    <t>पाणीपट्टी कर</t>
  </si>
  <si>
    <t xml:space="preserve">मनपा शिक्षण कर (नविन) </t>
  </si>
  <si>
    <t>सांडपाणी व्यवस्थापन कर (नविन)</t>
  </si>
  <si>
    <t xml:space="preserve">उपयोगकर्ता शुल्क (स्वच्छता) </t>
  </si>
  <si>
    <t>कर वसुली खर्चापोटी मिळणारे उत्पन्न</t>
  </si>
  <si>
    <t xml:space="preserve"> मुद्रांक शुल्क अधिभार</t>
  </si>
  <si>
    <t>सिनेमा कर</t>
  </si>
  <si>
    <t>जाहिरात परवाना शुल्क</t>
  </si>
  <si>
    <t>बांधकाम परवानगी जाहीरात</t>
  </si>
  <si>
    <t>9A</t>
  </si>
  <si>
    <t xml:space="preserve">शासन निधी बांधकामावर मनपा निरक्षण शुल्क </t>
  </si>
  <si>
    <t>9B</t>
  </si>
  <si>
    <t>कोंडवाडे फी</t>
  </si>
  <si>
    <t>महाराष्ट्र वस्तु व सेवा कर (स्थानिक संस्था कर)</t>
  </si>
  <si>
    <t>जकात/ स्थानिय कर नुकसान भरपाई LBT</t>
  </si>
  <si>
    <t>एकुण  (अ) (1 ते  14)</t>
  </si>
  <si>
    <t>ब) विशेष अधिनियमाखालील वसुली</t>
  </si>
  <si>
    <t xml:space="preserve">001 - विशेष अधिनियमाखालील वसुली (कोव्हीड दंड वसुली) </t>
  </si>
  <si>
    <t>एकुण  ( 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</si>
</sst>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gt;=10000000]##\,##\,##\,##0;[&gt;=100000]##\,##\,##0;#,###"/>
    <numFmt numFmtId="165" formatCode="[&gt;=10000000]##.##\,##\,##0;[&gt;=100000]##.##\,##0;#,###"/>
    <numFmt numFmtId="166" formatCode="[&gt;=10000000]##.0\,##\,##\,##0;[&gt;=100000]##.0\,##\,##0;#,###.0"/>
  </numFmts>
  <fonts count="6" x14ac:knownFonts="1">
    <font>
      <sz val="11"/>
      <color theme="1"/>
      <name val="Calibri"/>
      <family val="2"/>
      <scheme val="minor"/>
    </font>
    <font>
      <b/>
      <sz val="22"/>
      <color theme="1"/>
      <name val="Arial Unicode MS"/>
      <family val="2"/>
    </font>
    <font>
      <b/>
      <sz val="16"/>
      <name val="Arial Unicode MS"/>
      <family val="2"/>
    </font>
    <font>
      <sz val="16"/>
      <name val="Arial Unicode MS"/>
      <family val="2"/>
    </font>
    <font>
      <b/>
      <sz val="16"/>
      <color rgb="FFFF0000"/>
      <name val="Arial Unicode MS"/>
      <family val="2"/>
    </font>
    <font>
      <sz val="16"/>
      <color rgb="FFFF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508000</xdr:colOff>
      <xdr:row>27</xdr:row>
      <xdr:rowOff>98425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5425A2DF-D163-42CE-BB13-92C5A7837F39}"/>
            </a:ext>
          </a:extLst>
        </xdr:cNvPr>
        <xdr:cNvSpPr txBox="1"/>
      </xdr:nvSpPr>
      <xdr:spPr>
        <a:xfrm>
          <a:off x="927100" y="783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508000</xdr:colOff>
      <xdr:row>27</xdr:row>
      <xdr:rowOff>98425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C4B25E5A-4997-4550-932E-7ACC8795FE5E}"/>
            </a:ext>
          </a:extLst>
        </xdr:cNvPr>
        <xdr:cNvSpPr txBox="1"/>
      </xdr:nvSpPr>
      <xdr:spPr>
        <a:xfrm>
          <a:off x="927100" y="783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C1" zoomScale="90" zoomScaleNormal="90" workbookViewId="0">
      <selection activeCell="H8" sqref="H8"/>
    </sheetView>
  </sheetViews>
  <sheetFormatPr defaultRowHeight="15" x14ac:dyDescent="0.25"/>
  <cols>
    <col min="2" max="2" width="25.140625" customWidth="1"/>
    <col min="3" max="3" width="28" customWidth="1"/>
    <col min="4" max="4" width="25.42578125" customWidth="1"/>
    <col min="5" max="5" width="25" customWidth="1"/>
    <col min="6" max="6" width="23.85546875" customWidth="1"/>
    <col min="7" max="7" width="26.5703125" customWidth="1"/>
    <col min="8" max="8" width="34.7109375" customWidth="1"/>
    <col min="9" max="9" width="25.140625" customWidth="1"/>
    <col min="10" max="10" width="25" customWidth="1"/>
    <col min="11" max="11" width="24" customWidth="1"/>
  </cols>
  <sheetData>
    <row r="1" spans="1:12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22.5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16" t="s">
        <v>7</v>
      </c>
      <c r="H3" s="17"/>
      <c r="I3" s="17"/>
      <c r="J3" s="18"/>
      <c r="K3" s="7" t="s">
        <v>8</v>
      </c>
      <c r="L3" s="7" t="s">
        <v>9</v>
      </c>
    </row>
    <row r="4" spans="1:12" ht="22.5" x14ac:dyDescent="0.25">
      <c r="A4" s="15"/>
      <c r="B4" s="15"/>
      <c r="C4" s="15"/>
      <c r="D4" s="15"/>
      <c r="E4" s="15"/>
      <c r="F4" s="15"/>
      <c r="G4" s="1" t="s">
        <v>10</v>
      </c>
      <c r="H4" s="7" t="s">
        <v>11</v>
      </c>
      <c r="I4" s="7" t="s">
        <v>12</v>
      </c>
      <c r="J4" s="7" t="s">
        <v>13</v>
      </c>
      <c r="K4" s="15"/>
      <c r="L4" s="15"/>
    </row>
    <row r="5" spans="1:12" ht="22.5" x14ac:dyDescent="0.25">
      <c r="A5" s="8"/>
      <c r="B5" s="8"/>
      <c r="C5" s="8"/>
      <c r="D5" s="8"/>
      <c r="E5" s="8"/>
      <c r="F5" s="8"/>
      <c r="G5" s="1" t="s">
        <v>14</v>
      </c>
      <c r="H5" s="8"/>
      <c r="I5" s="8"/>
      <c r="J5" s="8"/>
      <c r="K5" s="8"/>
      <c r="L5" s="8"/>
    </row>
    <row r="6" spans="1:12" ht="22.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22.5" x14ac:dyDescent="0.25">
      <c r="A7" s="1"/>
      <c r="B7" s="1" t="s">
        <v>15</v>
      </c>
      <c r="C7" s="1"/>
      <c r="D7" s="1">
        <v>371612355</v>
      </c>
      <c r="E7" s="1">
        <v>15916462</v>
      </c>
      <c r="F7" s="1">
        <v>146505508</v>
      </c>
      <c r="G7" s="1">
        <v>22654951</v>
      </c>
      <c r="H7" s="1">
        <v>77137968</v>
      </c>
      <c r="I7" s="1">
        <v>0</v>
      </c>
      <c r="J7" s="1">
        <f>H7+I7</f>
        <v>77137968</v>
      </c>
      <c r="K7" s="1">
        <f>J486</f>
        <v>0</v>
      </c>
      <c r="L7" s="1"/>
    </row>
    <row r="8" spans="1:12" ht="45" x14ac:dyDescent="0.25">
      <c r="A8" s="2"/>
      <c r="B8" s="1" t="s">
        <v>16</v>
      </c>
      <c r="C8" s="2"/>
      <c r="D8" s="2"/>
      <c r="E8" s="2"/>
      <c r="F8" s="2"/>
      <c r="G8" s="2"/>
      <c r="H8" s="2"/>
      <c r="I8" s="2"/>
      <c r="J8" s="2">
        <f t="shared" ref="J8:J27" si="0">H8+I8</f>
        <v>0</v>
      </c>
      <c r="K8" s="2" t="s">
        <v>17</v>
      </c>
      <c r="L8" s="2"/>
    </row>
    <row r="9" spans="1:12" ht="22.5" x14ac:dyDescent="0.25">
      <c r="A9" s="2">
        <v>1</v>
      </c>
      <c r="B9" s="2" t="s">
        <v>18</v>
      </c>
      <c r="C9" s="2">
        <v>1</v>
      </c>
      <c r="D9" s="2">
        <v>191728915</v>
      </c>
      <c r="E9" s="2">
        <v>209383854</v>
      </c>
      <c r="F9" s="2">
        <v>379856698</v>
      </c>
      <c r="G9" s="2">
        <v>600000000</v>
      </c>
      <c r="H9" s="2">
        <v>32950312</v>
      </c>
      <c r="I9" s="2">
        <v>500000000</v>
      </c>
      <c r="J9" s="2">
        <f t="shared" si="0"/>
        <v>532950312</v>
      </c>
      <c r="K9" s="2">
        <v>1200000000</v>
      </c>
      <c r="L9" s="2"/>
    </row>
    <row r="10" spans="1:12" ht="22.5" x14ac:dyDescent="0.25">
      <c r="A10" s="2">
        <v>2</v>
      </c>
      <c r="B10" s="2" t="s">
        <v>19</v>
      </c>
      <c r="C10" s="2">
        <v>2</v>
      </c>
      <c r="D10" s="2">
        <v>22538112</v>
      </c>
      <c r="E10" s="2">
        <v>17576709</v>
      </c>
      <c r="F10" s="2">
        <v>13496968</v>
      </c>
      <c r="G10" s="2">
        <v>40000000</v>
      </c>
      <c r="H10" s="2">
        <v>1978029</v>
      </c>
      <c r="I10" s="2">
        <v>34000000</v>
      </c>
      <c r="J10" s="2">
        <f t="shared" si="0"/>
        <v>35978029</v>
      </c>
      <c r="K10" s="2">
        <v>220000000</v>
      </c>
      <c r="L10" s="2"/>
    </row>
    <row r="11" spans="1:12" ht="45" x14ac:dyDescent="0.25">
      <c r="A11" s="2">
        <v>3</v>
      </c>
      <c r="B11" s="2" t="s">
        <v>20</v>
      </c>
      <c r="C11" s="2">
        <v>3</v>
      </c>
      <c r="D11" s="2">
        <v>16523818</v>
      </c>
      <c r="E11" s="2">
        <v>12369456</v>
      </c>
      <c r="F11" s="2">
        <v>6547711</v>
      </c>
      <c r="G11" s="2">
        <v>30000000</v>
      </c>
      <c r="H11" s="2">
        <v>3848756</v>
      </c>
      <c r="I11" s="2">
        <v>38152847</v>
      </c>
      <c r="J11" s="2">
        <f t="shared" si="0"/>
        <v>42001603</v>
      </c>
      <c r="K11" s="2">
        <v>110000000</v>
      </c>
      <c r="L11" s="2"/>
    </row>
    <row r="12" spans="1:12" ht="22.5" x14ac:dyDescent="0.25">
      <c r="A12" s="2">
        <v>4</v>
      </c>
      <c r="B12" s="2" t="s">
        <v>21</v>
      </c>
      <c r="C12" s="2">
        <v>4</v>
      </c>
      <c r="D12" s="2">
        <v>7679260</v>
      </c>
      <c r="E12" s="2">
        <v>6521174</v>
      </c>
      <c r="F12" s="2">
        <v>8509454</v>
      </c>
      <c r="G12" s="2">
        <v>9000000</v>
      </c>
      <c r="H12" s="2">
        <v>1402784</v>
      </c>
      <c r="I12" s="2">
        <v>7500000</v>
      </c>
      <c r="J12" s="2">
        <f t="shared" si="0"/>
        <v>8902784</v>
      </c>
      <c r="K12" s="2">
        <v>20000000</v>
      </c>
      <c r="L12" s="2"/>
    </row>
    <row r="13" spans="1:12" ht="22.5" x14ac:dyDescent="0.25">
      <c r="A13" s="2">
        <v>5</v>
      </c>
      <c r="B13" s="2" t="s">
        <v>22</v>
      </c>
      <c r="C13" s="2">
        <v>5</v>
      </c>
      <c r="D13" s="2">
        <v>1755524</v>
      </c>
      <c r="E13" s="2">
        <v>2203320</v>
      </c>
      <c r="F13" s="2">
        <v>261240</v>
      </c>
      <c r="G13" s="2">
        <v>4000000</v>
      </c>
      <c r="H13" s="2">
        <v>291302</v>
      </c>
      <c r="I13" s="2">
        <v>3300000</v>
      </c>
      <c r="J13" s="2">
        <f t="shared" si="0"/>
        <v>3591302</v>
      </c>
      <c r="K13" s="2">
        <v>5000000</v>
      </c>
      <c r="L13" s="2"/>
    </row>
    <row r="14" spans="1:12" ht="45" x14ac:dyDescent="0.25">
      <c r="A14" s="2"/>
      <c r="B14" s="2" t="s">
        <v>23</v>
      </c>
      <c r="C14" s="2"/>
      <c r="D14" s="3"/>
      <c r="E14" s="4"/>
      <c r="F14" s="4"/>
      <c r="G14" s="4"/>
      <c r="H14" s="2">
        <v>465093</v>
      </c>
      <c r="I14" s="2">
        <v>6750000</v>
      </c>
      <c r="J14" s="2">
        <f t="shared" si="0"/>
        <v>7215093</v>
      </c>
      <c r="K14" s="2">
        <v>25000000</v>
      </c>
      <c r="L14" s="2"/>
    </row>
    <row r="15" spans="1:12" ht="67.5" x14ac:dyDescent="0.25">
      <c r="A15" s="2"/>
      <c r="B15" s="2" t="s">
        <v>24</v>
      </c>
      <c r="C15" s="2"/>
      <c r="D15" s="4"/>
      <c r="E15" s="4"/>
      <c r="F15" s="4"/>
      <c r="G15" s="4"/>
      <c r="H15" s="2">
        <v>439868</v>
      </c>
      <c r="I15" s="2">
        <v>4000000</v>
      </c>
      <c r="J15" s="2">
        <f t="shared" si="0"/>
        <v>4439868</v>
      </c>
      <c r="K15" s="2">
        <v>20000000</v>
      </c>
      <c r="L15" s="2"/>
    </row>
    <row r="16" spans="1:12" ht="45" x14ac:dyDescent="0.25">
      <c r="A16" s="2"/>
      <c r="B16" s="2" t="s">
        <v>25</v>
      </c>
      <c r="C16" s="2"/>
      <c r="D16" s="4"/>
      <c r="E16" s="4"/>
      <c r="F16" s="4"/>
      <c r="G16" s="4"/>
      <c r="H16" s="2">
        <v>4788259</v>
      </c>
      <c r="I16" s="2">
        <v>75000000</v>
      </c>
      <c r="J16" s="2">
        <f t="shared" si="0"/>
        <v>79788259</v>
      </c>
      <c r="K16" s="2">
        <v>150000000</v>
      </c>
      <c r="L16" s="2"/>
    </row>
    <row r="17" spans="1:12" ht="45" x14ac:dyDescent="0.25">
      <c r="A17" s="2">
        <v>6</v>
      </c>
      <c r="B17" s="2" t="s">
        <v>26</v>
      </c>
      <c r="C17" s="2">
        <v>6</v>
      </c>
      <c r="D17" s="2">
        <f>SUM(13447763+1041071)</f>
        <v>14488834</v>
      </c>
      <c r="E17" s="2">
        <v>27643210</v>
      </c>
      <c r="F17" s="2">
        <v>138609</v>
      </c>
      <c r="G17" s="2">
        <v>15000000</v>
      </c>
      <c r="H17" s="2">
        <v>5904589</v>
      </c>
      <c r="I17" s="2">
        <v>7500000</v>
      </c>
      <c r="J17" s="2">
        <f t="shared" si="0"/>
        <v>13404589</v>
      </c>
      <c r="K17" s="2">
        <v>30000000</v>
      </c>
      <c r="L17" s="2"/>
    </row>
    <row r="18" spans="1:12" ht="45" x14ac:dyDescent="0.25">
      <c r="A18" s="2">
        <v>7</v>
      </c>
      <c r="B18" s="2" t="s">
        <v>27</v>
      </c>
      <c r="C18" s="2">
        <v>7</v>
      </c>
      <c r="D18" s="2"/>
      <c r="E18" s="2"/>
      <c r="F18" s="2">
        <v>63814860</v>
      </c>
      <c r="G18" s="2">
        <v>80000000</v>
      </c>
      <c r="H18" s="2">
        <v>78332747</v>
      </c>
      <c r="I18" s="2">
        <v>31667253</v>
      </c>
      <c r="J18" s="2">
        <f t="shared" si="0"/>
        <v>110000000</v>
      </c>
      <c r="K18" s="2">
        <v>100000000</v>
      </c>
      <c r="L18" s="2"/>
    </row>
    <row r="19" spans="1:12" ht="22.5" x14ac:dyDescent="0.25">
      <c r="A19" s="2">
        <v>8</v>
      </c>
      <c r="B19" s="2" t="s">
        <v>28</v>
      </c>
      <c r="C19" s="2">
        <v>8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45" x14ac:dyDescent="0.25">
      <c r="A20" s="2">
        <v>9</v>
      </c>
      <c r="B20" s="2" t="s">
        <v>29</v>
      </c>
      <c r="C20" s="2">
        <v>9</v>
      </c>
      <c r="D20" s="2">
        <v>1688906</v>
      </c>
      <c r="E20" s="2">
        <v>237415</v>
      </c>
      <c r="F20" s="2">
        <v>10000</v>
      </c>
      <c r="G20" s="2">
        <v>200000</v>
      </c>
      <c r="H20" s="2">
        <v>56425</v>
      </c>
      <c r="I20" s="2"/>
      <c r="J20" s="2">
        <f t="shared" si="0"/>
        <v>56425</v>
      </c>
      <c r="K20" s="2">
        <v>1000000</v>
      </c>
      <c r="L20" s="2"/>
    </row>
    <row r="21" spans="1:12" ht="45" x14ac:dyDescent="0.25">
      <c r="A21" s="2">
        <v>10</v>
      </c>
      <c r="B21" s="2" t="s">
        <v>30</v>
      </c>
      <c r="C21" s="2" t="s">
        <v>31</v>
      </c>
      <c r="D21" s="2"/>
      <c r="E21" s="2"/>
      <c r="F21" s="2">
        <v>221680</v>
      </c>
      <c r="G21" s="2">
        <v>100000</v>
      </c>
      <c r="H21" s="2"/>
      <c r="I21" s="2"/>
      <c r="J21" s="2"/>
      <c r="K21" s="2"/>
      <c r="L21" s="2"/>
    </row>
    <row r="22" spans="1:12" ht="67.5" x14ac:dyDescent="0.25">
      <c r="A22" s="2">
        <v>11</v>
      </c>
      <c r="B22" s="2" t="s">
        <v>32</v>
      </c>
      <c r="C22" s="2" t="s">
        <v>33</v>
      </c>
      <c r="D22" s="2"/>
      <c r="E22" s="2"/>
      <c r="F22" s="2"/>
      <c r="G22" s="2">
        <v>100000</v>
      </c>
      <c r="H22" s="2"/>
      <c r="I22" s="2"/>
      <c r="J22" s="2"/>
      <c r="K22" s="2"/>
      <c r="L22" s="2"/>
    </row>
    <row r="23" spans="1:12" ht="22.5" x14ac:dyDescent="0.25">
      <c r="A23" s="2">
        <v>12</v>
      </c>
      <c r="B23" s="2" t="s">
        <v>34</v>
      </c>
      <c r="C23" s="2">
        <v>10</v>
      </c>
      <c r="D23" s="2">
        <v>187350</v>
      </c>
      <c r="E23" s="2">
        <v>60600</v>
      </c>
      <c r="F23" s="2"/>
      <c r="G23" s="2">
        <v>500000</v>
      </c>
      <c r="H23" s="2">
        <v>123000</v>
      </c>
      <c r="I23" s="2">
        <v>100000</v>
      </c>
      <c r="J23" s="2">
        <f t="shared" si="0"/>
        <v>223000</v>
      </c>
      <c r="K23" s="2">
        <v>500000</v>
      </c>
      <c r="L23" s="2"/>
    </row>
    <row r="24" spans="1:12" ht="67.5" x14ac:dyDescent="0.25">
      <c r="A24" s="2">
        <v>13</v>
      </c>
      <c r="B24" s="2" t="s">
        <v>35</v>
      </c>
      <c r="C24" s="2">
        <v>392</v>
      </c>
      <c r="D24" s="2">
        <f>SUM(83468106+1268400000)</f>
        <v>1351868106</v>
      </c>
      <c r="E24" s="2">
        <v>1361900000</v>
      </c>
      <c r="F24" s="2">
        <v>1479600000</v>
      </c>
      <c r="G24" s="2">
        <v>1600000000</v>
      </c>
      <c r="H24" s="2">
        <v>1065600000</v>
      </c>
      <c r="I24" s="2">
        <v>532800000</v>
      </c>
      <c r="J24" s="2">
        <f t="shared" si="0"/>
        <v>1598400000</v>
      </c>
      <c r="K24" s="2">
        <v>1720000000</v>
      </c>
      <c r="L24" s="2"/>
    </row>
    <row r="25" spans="1:12" ht="45" x14ac:dyDescent="0.25">
      <c r="A25" s="2">
        <v>14</v>
      </c>
      <c r="B25" s="2" t="s">
        <v>36</v>
      </c>
      <c r="C25" s="2">
        <v>394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45" x14ac:dyDescent="0.25">
      <c r="A26" s="5"/>
      <c r="B26" s="5" t="s">
        <v>37</v>
      </c>
      <c r="C26" s="5"/>
      <c r="D26" s="5">
        <f>SUM(D9:D25)</f>
        <v>1608458825</v>
      </c>
      <c r="E26" s="5">
        <f t="shared" ref="E26:K26" si="1">SUM(E9:E25)</f>
        <v>1637895738</v>
      </c>
      <c r="F26" s="5">
        <f t="shared" si="1"/>
        <v>1952457220</v>
      </c>
      <c r="G26" s="5">
        <f t="shared" si="1"/>
        <v>2378900000</v>
      </c>
      <c r="H26" s="5">
        <f t="shared" si="1"/>
        <v>1196181164</v>
      </c>
      <c r="I26" s="5">
        <f t="shared" si="1"/>
        <v>1240770100</v>
      </c>
      <c r="J26" s="5">
        <f t="shared" si="1"/>
        <v>2436951264</v>
      </c>
      <c r="K26" s="5">
        <f t="shared" si="1"/>
        <v>3601500000</v>
      </c>
      <c r="L26" s="5">
        <f>SUM(L9:L25)</f>
        <v>0</v>
      </c>
    </row>
    <row r="27" spans="1:12" ht="67.5" x14ac:dyDescent="0.25">
      <c r="A27" s="2"/>
      <c r="B27" s="1" t="s">
        <v>38</v>
      </c>
      <c r="C27" s="2"/>
      <c r="D27" s="2"/>
      <c r="E27" s="2"/>
      <c r="F27" s="2"/>
      <c r="G27" s="2"/>
      <c r="H27" s="2"/>
      <c r="I27" s="2"/>
      <c r="J27" s="2">
        <f t="shared" si="0"/>
        <v>0</v>
      </c>
      <c r="K27" s="2"/>
      <c r="L27" s="2"/>
    </row>
    <row r="28" spans="1:12" ht="90" x14ac:dyDescent="0.25">
      <c r="A28" s="2">
        <v>1</v>
      </c>
      <c r="B28" s="2" t="s">
        <v>39</v>
      </c>
      <c r="C28" s="2">
        <v>11</v>
      </c>
      <c r="D28" s="2">
        <v>3981778</v>
      </c>
      <c r="E28" s="2">
        <v>247700</v>
      </c>
      <c r="F28" s="2"/>
      <c r="G28" s="2"/>
      <c r="H28" s="2"/>
      <c r="I28" s="2"/>
      <c r="J28" s="2"/>
      <c r="K28" s="2"/>
      <c r="L28" s="2"/>
    </row>
    <row r="29" spans="1:12" ht="22.5" x14ac:dyDescent="0.25">
      <c r="A29" s="5"/>
      <c r="B29" s="5" t="s">
        <v>40</v>
      </c>
      <c r="C29" s="5"/>
      <c r="D29" s="5">
        <f t="shared" ref="D29:L29" si="2">SUM(D28)</f>
        <v>3981778</v>
      </c>
      <c r="E29" s="5">
        <f t="shared" si="2"/>
        <v>247700</v>
      </c>
      <c r="F29" s="6"/>
      <c r="G29" s="6"/>
      <c r="H29" s="6"/>
      <c r="I29" s="6"/>
      <c r="J29" s="6"/>
      <c r="K29" s="6"/>
      <c r="L29" s="5">
        <f t="shared" si="2"/>
        <v>0</v>
      </c>
    </row>
  </sheetData>
  <mergeCells count="13">
    <mergeCell ref="H4:H5"/>
    <mergeCell ref="I4:I5"/>
    <mergeCell ref="J4:J5"/>
    <mergeCell ref="A1:L2"/>
    <mergeCell ref="A3:A5"/>
    <mergeCell ref="B3:B5"/>
    <mergeCell ref="C3:C5"/>
    <mergeCell ref="D3:D5"/>
    <mergeCell ref="E3:E5"/>
    <mergeCell ref="F3:F5"/>
    <mergeCell ref="G3:J3"/>
    <mergeCell ref="K3:K5"/>
    <mergeCell ref="L3:L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2023-12-15T12:09:20Z</dcterms:modified>
</cp:coreProperties>
</file>